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<sst xmlns="http://schemas.openxmlformats.org/spreadsheetml/2006/main" count="62" uniqueCount="61">
  <si>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</si>
  <si>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</si>
  <si>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</si>
  <si>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</si>
  <si>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</si>
  <si>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</si>
  <si>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</si>
  <si>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</si>
  <si>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</si>
  <si>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</si>
  <si>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</si>
  <si>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</si>
  <si>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</si>
  <si>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Pk / Gk</t>
  </si>
  <si>
    <t>I</t>
  </si>
  <si>
    <t xml:space="preserve">   I1</t>
  </si>
  <si>
    <t xml:space="preserve">   I2</t>
  </si>
  <si>
    <t xml:space="preserve">   I3</t>
  </si>
  <si>
    <t>Ip</t>
  </si>
  <si>
    <t xml:space="preserve">   Ip1</t>
  </si>
  <si>
    <t xml:space="preserve">   Ip2</t>
  </si>
  <si>
    <t xml:space="preserve">   Ip3</t>
  </si>
  <si>
    <t>U</t>
  </si>
  <si>
    <t>Ups / Urs</t>
  </si>
  <si>
    <t>PR / Rs</t>
  </si>
  <si>
    <t>Kp</t>
  </si>
  <si>
    <t>Kpu</t>
  </si>
  <si>
    <t>Pom</t>
  </si>
  <si>
    <t>Iks</t>
  </si>
  <si>
    <t>St</t>
  </si>
  <si>
    <t>Plp</t>
  </si>
  <si>
    <t>Pl</t>
  </si>
  <si>
    <t>Ov-i</t>
  </si>
  <si>
    <t>Ov-h</t>
  </si>
  <si>
    <t>Dn</t>
  </si>
  <si>
    <t>Nar</t>
  </si>
  <si>
    <t>*projected for all of 2002, calculated by multiplying the data for the first six months times two.</t>
  </si>
  <si>
    <t>Coefficient</t>
  </si>
  <si>
    <t>Quota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</si>
  <si>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</si>
  <si>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</si>
  <si>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</si>
  <si>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</si>
  <si>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</si>
  <si>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</si>
  <si>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</si>
  <si>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</si>
  <si>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>Municipal Court -- Case Filings</t>
  </si>
  <si>
    <t>Goražde</t>
  </si>
  <si>
    <t>Pz</t>
  </si>
  <si>
    <t>Ov</t>
  </si>
  <si>
    <t>Ov-u</t>
  </si>
  <si>
    <t>Su</t>
  </si>
  <si>
    <t>KUO</t>
  </si>
  <si>
    <t>Dn-II</t>
  </si>
  <si>
    <t>estimated</t>
  </si>
  <si>
    <t xml:space="preserve">total judges </t>
  </si>
  <si>
    <t>CASELOAD INDEX (the number of judges needed to cover the core caseload)</t>
  </si>
  <si>
    <t xml:space="preserve">Bankrupcty and Liquidation cases from the Cantonal Court, to be handled by the new Commericial Division </t>
  </si>
  <si>
    <t>RL</t>
  </si>
  <si>
    <t>ADJUSTED CASELOAD INDEX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</si>
</sst>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74"/>
  <sheetViews>
    <sheetView tabSelected="1" workbookViewId="0" topLeftCell="A43">
      <selection activeCell="J48" sqref="J48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11" t="s">
        <v>48</v>
      </c>
      <c r="E2" s="11"/>
    </row>
    <row r="3" ht="26.25">
      <c r="A3" s="11" t="s">
        <v>47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4"/>
      <c r="C5" s="5"/>
      <c r="D5" s="5"/>
      <c r="E5" s="5"/>
      <c r="F5" s="6" t="s">
        <v>39</v>
      </c>
      <c r="G5" s="6" t="s">
        <v>40</v>
      </c>
      <c r="H5" s="6" t="s">
        <v>45</v>
      </c>
      <c r="I5" s="6" t="s">
        <v>44</v>
      </c>
      <c r="J5" s="6" t="s">
        <v>55</v>
      </c>
      <c r="K5" s="5"/>
      <c r="L5" s="7" t="s">
        <v>56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41</v>
      </c>
      <c r="H6" s="9" t="s">
        <v>43</v>
      </c>
      <c r="I6" s="9" t="s">
        <v>43</v>
      </c>
      <c r="J6" s="9" t="s">
        <v>38</v>
      </c>
      <c r="K6" s="9" t="s">
        <v>37</v>
      </c>
      <c r="L6" s="10" t="s">
        <v>46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12"/>
      <c r="K7" s="12"/>
      <c r="L7" s="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2">
        <v>84</v>
      </c>
      <c r="C8" s="12">
        <v>155</v>
      </c>
      <c r="D8" s="12">
        <v>121</v>
      </c>
      <c r="E8" s="12">
        <v>138</v>
      </c>
      <c r="F8" s="12">
        <v>74</v>
      </c>
      <c r="G8" s="12">
        <f>PRODUCT(F8,2)</f>
        <v>148</v>
      </c>
      <c r="H8" s="12">
        <f aca="true" t="shared" si="0" ref="H8:H21">AVERAGE(B8,C8,D8,E8,G8)</f>
        <v>129.2</v>
      </c>
      <c r="I8" s="12">
        <f aca="true" t="shared" si="1" ref="I8:I21">AVERAGE(E8,G8)</f>
        <v>143</v>
      </c>
      <c r="J8" s="12">
        <v>220</v>
      </c>
      <c r="K8" s="12">
        <f>POWER(J8,-1)</f>
        <v>0.004545454545454545</v>
      </c>
      <c r="L8" s="13">
        <f>PRODUCT(I8,K8)</f>
        <v>0.65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2">
        <v>14</v>
      </c>
      <c r="C9" s="12">
        <v>12</v>
      </c>
      <c r="D9" s="12">
        <v>14</v>
      </c>
      <c r="E9" s="12">
        <v>12</v>
      </c>
      <c r="F9" s="12">
        <v>5</v>
      </c>
      <c r="G9" s="12">
        <f aca="true" t="shared" si="2" ref="G9:G48">PRODUCT(F9,2)</f>
        <v>10</v>
      </c>
      <c r="H9" s="12">
        <f t="shared" si="0"/>
        <v>12.4</v>
      </c>
      <c r="I9" s="12">
        <f t="shared" si="1"/>
        <v>11</v>
      </c>
      <c r="J9" s="12"/>
      <c r="K9" s="12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2">
        <v>11</v>
      </c>
      <c r="C10" s="12">
        <v>10</v>
      </c>
      <c r="D10" s="12">
        <v>2</v>
      </c>
      <c r="E10" s="12">
        <v>5</v>
      </c>
      <c r="F10" s="12">
        <v>6</v>
      </c>
      <c r="G10" s="12">
        <f t="shared" si="2"/>
        <v>12</v>
      </c>
      <c r="H10" s="12">
        <f t="shared" si="0"/>
        <v>8</v>
      </c>
      <c r="I10" s="12">
        <f t="shared" si="1"/>
        <v>8.5</v>
      </c>
      <c r="J10" s="12">
        <v>220</v>
      </c>
      <c r="K10" s="12">
        <f aca="true" t="shared" si="3" ref="K10:K35">POWER(J10,-1)</f>
        <v>0.004545454545454545</v>
      </c>
      <c r="L10" s="13">
        <f aca="true" t="shared" si="4" ref="L10:L35">PRODUCT(I10,K10)</f>
        <v>0.038636363636363635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2">
        <v>10</v>
      </c>
      <c r="C11" s="12">
        <v>9</v>
      </c>
      <c r="D11" s="12">
        <v>17</v>
      </c>
      <c r="E11" s="12">
        <v>41</v>
      </c>
      <c r="F11" s="12">
        <v>13</v>
      </c>
      <c r="G11" s="12">
        <f t="shared" si="2"/>
        <v>26</v>
      </c>
      <c r="H11" s="12">
        <f t="shared" si="0"/>
        <v>20.6</v>
      </c>
      <c r="I11" s="12">
        <f t="shared" si="1"/>
        <v>33.5</v>
      </c>
      <c r="J11" s="12"/>
      <c r="K11" s="12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2">
        <v>156</v>
      </c>
      <c r="C12" s="12">
        <v>636</v>
      </c>
      <c r="D12" s="12">
        <v>586</v>
      </c>
      <c r="E12" s="12">
        <v>698</v>
      </c>
      <c r="F12" s="12">
        <v>330</v>
      </c>
      <c r="G12" s="12">
        <f t="shared" si="2"/>
        <v>660</v>
      </c>
      <c r="H12" s="12">
        <f t="shared" si="0"/>
        <v>547.2</v>
      </c>
      <c r="I12" s="12">
        <f t="shared" si="1"/>
        <v>679</v>
      </c>
      <c r="J12" s="12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2">
        <v>54</v>
      </c>
      <c r="C13" s="12">
        <v>89</v>
      </c>
      <c r="D13" s="12">
        <v>68</v>
      </c>
      <c r="E13" s="12">
        <v>95</v>
      </c>
      <c r="F13" s="12">
        <v>57</v>
      </c>
      <c r="G13" s="12">
        <f t="shared" si="2"/>
        <v>114</v>
      </c>
      <c r="H13" s="12">
        <f t="shared" si="0"/>
        <v>84</v>
      </c>
      <c r="I13" s="12">
        <f t="shared" si="1"/>
        <v>104.5</v>
      </c>
      <c r="J13" s="12"/>
      <c r="K13" s="12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2">
        <v>318</v>
      </c>
      <c r="C14" s="12">
        <v>276</v>
      </c>
      <c r="D14" s="12">
        <v>427</v>
      </c>
      <c r="E14" s="12">
        <v>412</v>
      </c>
      <c r="F14" s="12">
        <v>279</v>
      </c>
      <c r="G14" s="12">
        <f t="shared" si="2"/>
        <v>558</v>
      </c>
      <c r="H14" s="12">
        <f t="shared" si="0"/>
        <v>398.2</v>
      </c>
      <c r="I14" s="12">
        <f t="shared" si="1"/>
        <v>485</v>
      </c>
      <c r="J14" s="12">
        <v>300</v>
      </c>
      <c r="K14" s="12">
        <f t="shared" si="3"/>
        <v>0.0033333333333333335</v>
      </c>
      <c r="L14" s="13">
        <f t="shared" si="4"/>
        <v>1.6166666666666667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2">
        <v>59</v>
      </c>
      <c r="C15" s="12">
        <v>49</v>
      </c>
      <c r="D15" s="12">
        <v>35</v>
      </c>
      <c r="E15" s="12">
        <v>47</v>
      </c>
      <c r="F15" s="12">
        <v>21</v>
      </c>
      <c r="G15" s="12">
        <f t="shared" si="2"/>
        <v>42</v>
      </c>
      <c r="H15" s="12">
        <f t="shared" si="0"/>
        <v>46.4</v>
      </c>
      <c r="I15" s="12">
        <f t="shared" si="1"/>
        <v>44.5</v>
      </c>
      <c r="J15" s="12">
        <v>300</v>
      </c>
      <c r="K15" s="12">
        <f t="shared" si="3"/>
        <v>0.0033333333333333335</v>
      </c>
      <c r="L15" s="13">
        <f t="shared" si="4"/>
        <v>0.14833333333333334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2">
        <v>0</v>
      </c>
      <c r="C16" s="12">
        <v>48</v>
      </c>
      <c r="D16" s="12">
        <v>202</v>
      </c>
      <c r="E16" s="12">
        <v>132</v>
      </c>
      <c r="F16" s="12">
        <v>258</v>
      </c>
      <c r="G16" s="12">
        <f t="shared" si="2"/>
        <v>516</v>
      </c>
      <c r="H16" s="12">
        <f t="shared" si="0"/>
        <v>179.6</v>
      </c>
      <c r="I16" s="12">
        <f t="shared" si="1"/>
        <v>324</v>
      </c>
      <c r="J16" s="12">
        <v>600</v>
      </c>
      <c r="K16" s="12">
        <f t="shared" si="3"/>
        <v>0.0016666666666666668</v>
      </c>
      <c r="L16" s="13">
        <f t="shared" si="4"/>
        <v>0.54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2">
        <v>2</v>
      </c>
      <c r="C17" s="12">
        <v>90</v>
      </c>
      <c r="D17" s="12">
        <v>72</v>
      </c>
      <c r="E17" s="12">
        <v>71</v>
      </c>
      <c r="F17" s="12">
        <v>29</v>
      </c>
      <c r="G17" s="12">
        <f t="shared" si="2"/>
        <v>58</v>
      </c>
      <c r="H17" s="12">
        <f t="shared" si="0"/>
        <v>58.6</v>
      </c>
      <c r="I17" s="12">
        <f t="shared" si="1"/>
        <v>64.5</v>
      </c>
      <c r="J17" s="12">
        <v>600</v>
      </c>
      <c r="K17" s="12">
        <f t="shared" si="3"/>
        <v>0.0016666666666666668</v>
      </c>
      <c r="L17" s="13">
        <f t="shared" si="4"/>
        <v>0.10750000000000001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2">
        <v>351</v>
      </c>
      <c r="C18" s="12">
        <v>396</v>
      </c>
      <c r="D18" s="12">
        <v>461</v>
      </c>
      <c r="E18" s="12">
        <v>479</v>
      </c>
      <c r="F18" s="12">
        <v>230</v>
      </c>
      <c r="G18" s="12">
        <f t="shared" si="2"/>
        <v>460</v>
      </c>
      <c r="H18" s="12">
        <f t="shared" si="0"/>
        <v>429.4</v>
      </c>
      <c r="I18" s="12">
        <f t="shared" si="1"/>
        <v>469.5</v>
      </c>
      <c r="J18" s="14">
        <v>750</v>
      </c>
      <c r="K18" s="12">
        <f t="shared" si="3"/>
        <v>0.0013333333333333333</v>
      </c>
      <c r="L18" s="13">
        <f t="shared" si="4"/>
        <v>0.626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2">
        <v>855</v>
      </c>
      <c r="C19" s="12">
        <v>816</v>
      </c>
      <c r="D19" s="12">
        <v>944</v>
      </c>
      <c r="E19" s="12">
        <v>661</v>
      </c>
      <c r="F19" s="12">
        <v>508</v>
      </c>
      <c r="G19" s="12">
        <f t="shared" si="2"/>
        <v>1016</v>
      </c>
      <c r="H19" s="12">
        <f t="shared" si="0"/>
        <v>858.4</v>
      </c>
      <c r="I19" s="12">
        <f t="shared" si="1"/>
        <v>838.5</v>
      </c>
      <c r="J19" s="14">
        <v>1800</v>
      </c>
      <c r="K19" s="12">
        <f t="shared" si="3"/>
        <v>0.0005555555555555556</v>
      </c>
      <c r="L19" s="13">
        <f t="shared" si="4"/>
        <v>0.4658333333333333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2"/>
      <c r="C20" s="12"/>
      <c r="D20" s="12"/>
      <c r="E20" s="12"/>
      <c r="F20" s="12">
        <v>0</v>
      </c>
      <c r="G20" s="12">
        <f t="shared" si="2"/>
        <v>0</v>
      </c>
      <c r="H20" s="12">
        <f t="shared" si="0"/>
        <v>0</v>
      </c>
      <c r="I20" s="12">
        <f t="shared" si="1"/>
        <v>0</v>
      </c>
      <c r="J20" s="14"/>
      <c r="K20" s="12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2">
        <v>18</v>
      </c>
      <c r="C21" s="12">
        <v>8</v>
      </c>
      <c r="D21" s="12">
        <v>4</v>
      </c>
      <c r="E21" s="12">
        <v>4</v>
      </c>
      <c r="F21" s="12">
        <v>6</v>
      </c>
      <c r="G21" s="12">
        <f t="shared" si="2"/>
        <v>12</v>
      </c>
      <c r="H21" s="12">
        <f t="shared" si="0"/>
        <v>9.2</v>
      </c>
      <c r="I21" s="12">
        <f t="shared" si="1"/>
        <v>8</v>
      </c>
      <c r="J21" s="14"/>
      <c r="K21" s="12"/>
      <c r="L21" s="1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2">
        <v>88</v>
      </c>
      <c r="C22" s="12">
        <v>143</v>
      </c>
      <c r="D22" s="12">
        <v>322</v>
      </c>
      <c r="E22" s="12">
        <v>660</v>
      </c>
      <c r="F22" s="12">
        <v>611</v>
      </c>
      <c r="G22" s="12">
        <f t="shared" si="2"/>
        <v>1222</v>
      </c>
      <c r="H22" s="12">
        <f>AVERAGE(B22,C22,D22,E22,G22)</f>
        <v>487</v>
      </c>
      <c r="I22" s="12">
        <f>AVERAGE(E22,G22)</f>
        <v>941</v>
      </c>
      <c r="J22" s="14">
        <v>3300</v>
      </c>
      <c r="K22" s="12">
        <f t="shared" si="3"/>
        <v>0.00030303030303030303</v>
      </c>
      <c r="L22" s="13">
        <f t="shared" si="4"/>
        <v>0.28515151515151516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2"/>
      <c r="C23" s="12"/>
      <c r="D23" s="12"/>
      <c r="E23" s="12"/>
      <c r="F23" s="12">
        <v>0</v>
      </c>
      <c r="G23" s="12">
        <f t="shared" si="2"/>
        <v>0</v>
      </c>
      <c r="H23" s="12">
        <f aca="true" t="shared" si="5" ref="H23:H48">AVERAGE(B23,C23,D23,E23,G23)</f>
        <v>0</v>
      </c>
      <c r="I23" s="12">
        <f aca="true" t="shared" si="6" ref="I23:I48">AVERAGE(E23,G23)</f>
        <v>0</v>
      </c>
      <c r="J23" s="14">
        <v>3300</v>
      </c>
      <c r="K23" s="12">
        <f t="shared" si="3"/>
        <v>0.00030303030303030303</v>
      </c>
      <c r="L23" s="13">
        <f t="shared" si="4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2"/>
      <c r="C24" s="12"/>
      <c r="D24" s="12"/>
      <c r="E24" s="12"/>
      <c r="F24" s="12">
        <v>0</v>
      </c>
      <c r="G24" s="12">
        <f t="shared" si="2"/>
        <v>0</v>
      </c>
      <c r="H24" s="12">
        <f t="shared" si="5"/>
        <v>0</v>
      </c>
      <c r="I24" s="12">
        <f t="shared" si="6"/>
        <v>0</v>
      </c>
      <c r="J24" s="14">
        <v>3300</v>
      </c>
      <c r="K24" s="12">
        <f t="shared" si="3"/>
        <v>0.00030303030303030303</v>
      </c>
      <c r="L24" s="13">
        <f t="shared" si="4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2"/>
      <c r="C25" s="12"/>
      <c r="D25" s="12"/>
      <c r="E25" s="12"/>
      <c r="F25" s="12">
        <v>0</v>
      </c>
      <c r="G25" s="12">
        <f t="shared" si="2"/>
        <v>0</v>
      </c>
      <c r="H25" s="12">
        <f t="shared" si="5"/>
        <v>0</v>
      </c>
      <c r="I25" s="12">
        <f t="shared" si="6"/>
        <v>0</v>
      </c>
      <c r="J25" s="14">
        <v>3300</v>
      </c>
      <c r="K25" s="12">
        <f t="shared" si="3"/>
        <v>0.00030303030303030303</v>
      </c>
      <c r="L25" s="13">
        <f t="shared" si="4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2">
        <v>253</v>
      </c>
      <c r="C26" s="12">
        <v>401</v>
      </c>
      <c r="D26" s="12">
        <v>609</v>
      </c>
      <c r="E26" s="12">
        <v>244</v>
      </c>
      <c r="F26" s="12">
        <v>169</v>
      </c>
      <c r="G26" s="12">
        <f t="shared" si="2"/>
        <v>338</v>
      </c>
      <c r="H26" s="12">
        <f t="shared" si="5"/>
        <v>369</v>
      </c>
      <c r="I26" s="12">
        <f t="shared" si="6"/>
        <v>291</v>
      </c>
      <c r="J26" s="14">
        <v>5500</v>
      </c>
      <c r="K26" s="12">
        <f t="shared" si="3"/>
        <v>0.0001818181818181818</v>
      </c>
      <c r="L26" s="13">
        <f t="shared" si="4"/>
        <v>0.052909090909090906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2"/>
      <c r="C27" s="12"/>
      <c r="D27" s="12"/>
      <c r="E27" s="12"/>
      <c r="F27" s="12">
        <v>0</v>
      </c>
      <c r="G27" s="12">
        <f t="shared" si="2"/>
        <v>0</v>
      </c>
      <c r="H27" s="12">
        <f t="shared" si="5"/>
        <v>0</v>
      </c>
      <c r="I27" s="12">
        <f t="shared" si="6"/>
        <v>0</v>
      </c>
      <c r="J27" s="14">
        <v>5500</v>
      </c>
      <c r="K27" s="12">
        <f t="shared" si="3"/>
        <v>0.0001818181818181818</v>
      </c>
      <c r="L27" s="13">
        <f t="shared" si="4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2"/>
      <c r="C28" s="12"/>
      <c r="D28" s="12"/>
      <c r="E28" s="12"/>
      <c r="F28" s="12">
        <v>0</v>
      </c>
      <c r="G28" s="12">
        <f t="shared" si="2"/>
        <v>0</v>
      </c>
      <c r="H28" s="12">
        <f t="shared" si="5"/>
        <v>0</v>
      </c>
      <c r="I28" s="12">
        <f t="shared" si="6"/>
        <v>0</v>
      </c>
      <c r="J28" s="14">
        <v>5500</v>
      </c>
      <c r="K28" s="12">
        <f t="shared" si="3"/>
        <v>0.0001818181818181818</v>
      </c>
      <c r="L28" s="13">
        <f t="shared" si="4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21</v>
      </c>
      <c r="B29" s="12"/>
      <c r="C29" s="12"/>
      <c r="D29" s="12"/>
      <c r="E29" s="12"/>
      <c r="F29" s="12">
        <v>0</v>
      </c>
      <c r="G29" s="12">
        <f t="shared" si="2"/>
        <v>0</v>
      </c>
      <c r="H29" s="12">
        <f t="shared" si="5"/>
        <v>0</v>
      </c>
      <c r="I29" s="12">
        <f t="shared" si="6"/>
        <v>0</v>
      </c>
      <c r="J29" s="14">
        <v>5500</v>
      </c>
      <c r="K29" s="12">
        <f t="shared" si="3"/>
        <v>0.0001818181818181818</v>
      </c>
      <c r="L29" s="13">
        <f t="shared" si="4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22</v>
      </c>
      <c r="B30" s="12"/>
      <c r="C30" s="12"/>
      <c r="D30" s="12"/>
      <c r="E30" s="12"/>
      <c r="F30" s="12">
        <v>0</v>
      </c>
      <c r="G30" s="12">
        <f t="shared" si="2"/>
        <v>0</v>
      </c>
      <c r="H30" s="12">
        <f t="shared" si="5"/>
        <v>0</v>
      </c>
      <c r="I30" s="12">
        <f t="shared" si="6"/>
        <v>0</v>
      </c>
      <c r="J30" s="14"/>
      <c r="K30" s="12"/>
      <c r="L30" s="13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23</v>
      </c>
      <c r="B31" s="12"/>
      <c r="C31" s="12"/>
      <c r="D31" s="12"/>
      <c r="E31" s="12"/>
      <c r="F31" s="12">
        <v>0</v>
      </c>
      <c r="G31" s="12">
        <f t="shared" si="2"/>
        <v>0</v>
      </c>
      <c r="H31" s="12">
        <f t="shared" si="5"/>
        <v>0</v>
      </c>
      <c r="I31" s="12">
        <f t="shared" si="6"/>
        <v>0</v>
      </c>
      <c r="J31" s="14"/>
      <c r="K31" s="12"/>
      <c r="L31" s="1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24</v>
      </c>
      <c r="B32" s="12"/>
      <c r="C32" s="12"/>
      <c r="D32" s="12"/>
      <c r="E32" s="12"/>
      <c r="F32" s="12">
        <v>0</v>
      </c>
      <c r="G32" s="12">
        <f t="shared" si="2"/>
        <v>0</v>
      </c>
      <c r="H32" s="12">
        <f t="shared" si="5"/>
        <v>0</v>
      </c>
      <c r="I32" s="12">
        <f t="shared" si="6"/>
        <v>0</v>
      </c>
      <c r="J32" s="14">
        <v>300</v>
      </c>
      <c r="K32" s="12">
        <f t="shared" si="3"/>
        <v>0.0033333333333333335</v>
      </c>
      <c r="L32" s="13">
        <f t="shared" si="4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25</v>
      </c>
      <c r="B33" s="12">
        <v>3</v>
      </c>
      <c r="C33" s="12">
        <v>2</v>
      </c>
      <c r="D33" s="12">
        <v>5</v>
      </c>
      <c r="E33" s="12">
        <v>5</v>
      </c>
      <c r="F33" s="12">
        <v>1</v>
      </c>
      <c r="G33" s="12">
        <f t="shared" si="2"/>
        <v>2</v>
      </c>
      <c r="H33" s="12">
        <f t="shared" si="5"/>
        <v>3.4</v>
      </c>
      <c r="I33" s="12">
        <f t="shared" si="6"/>
        <v>3.5</v>
      </c>
      <c r="J33" s="14">
        <v>900</v>
      </c>
      <c r="K33" s="12">
        <f t="shared" si="3"/>
        <v>0.0011111111111111111</v>
      </c>
      <c r="L33" s="13">
        <f t="shared" si="4"/>
        <v>0.0038888888888888888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26</v>
      </c>
      <c r="B34" s="12">
        <v>17</v>
      </c>
      <c r="C34" s="12">
        <v>0</v>
      </c>
      <c r="D34" s="12">
        <v>520</v>
      </c>
      <c r="E34" s="12">
        <v>250</v>
      </c>
      <c r="F34" s="12">
        <v>223</v>
      </c>
      <c r="G34" s="12">
        <f t="shared" si="2"/>
        <v>446</v>
      </c>
      <c r="H34" s="12">
        <f t="shared" si="5"/>
        <v>246.6</v>
      </c>
      <c r="I34" s="12">
        <f t="shared" si="6"/>
        <v>348</v>
      </c>
      <c r="J34" s="12"/>
      <c r="K34" s="12"/>
      <c r="L34" s="1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27</v>
      </c>
      <c r="B35" s="12"/>
      <c r="C35" s="12"/>
      <c r="D35" s="12"/>
      <c r="E35" s="12"/>
      <c r="F35" s="12">
        <v>0</v>
      </c>
      <c r="G35" s="12">
        <f t="shared" si="2"/>
        <v>0</v>
      </c>
      <c r="H35" s="12">
        <f t="shared" si="5"/>
        <v>0</v>
      </c>
      <c r="I35" s="12">
        <f t="shared" si="6"/>
        <v>0</v>
      </c>
      <c r="J35" s="12">
        <v>700</v>
      </c>
      <c r="K35" s="12">
        <f t="shared" si="3"/>
        <v>0.0014285714285714286</v>
      </c>
      <c r="L35" s="13">
        <f t="shared" si="4"/>
        <v>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28</v>
      </c>
      <c r="B36" s="12">
        <v>27</v>
      </c>
      <c r="C36" s="12">
        <v>23</v>
      </c>
      <c r="D36" s="12">
        <v>11</v>
      </c>
      <c r="E36" s="12">
        <v>28</v>
      </c>
      <c r="F36" s="12">
        <v>9</v>
      </c>
      <c r="G36" s="12">
        <f t="shared" si="2"/>
        <v>18</v>
      </c>
      <c r="H36" s="12">
        <f t="shared" si="5"/>
        <v>21.4</v>
      </c>
      <c r="I36" s="12">
        <f t="shared" si="6"/>
        <v>23</v>
      </c>
      <c r="J36" s="12"/>
      <c r="K36" s="12"/>
      <c r="L36" s="1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30</v>
      </c>
      <c r="B37" s="12">
        <v>17</v>
      </c>
      <c r="C37" s="12">
        <v>137</v>
      </c>
      <c r="D37" s="12">
        <v>122</v>
      </c>
      <c r="E37" s="12">
        <v>110</v>
      </c>
      <c r="F37" s="12">
        <v>19</v>
      </c>
      <c r="G37" s="12">
        <f t="shared" si="2"/>
        <v>38</v>
      </c>
      <c r="H37" s="12">
        <f t="shared" si="5"/>
        <v>84.8</v>
      </c>
      <c r="I37" s="12">
        <f t="shared" si="6"/>
        <v>74</v>
      </c>
      <c r="J37" s="12"/>
      <c r="K37" s="12"/>
      <c r="L37" s="1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3" t="s">
        <v>31</v>
      </c>
      <c r="B38" s="12">
        <v>15</v>
      </c>
      <c r="C38" s="12">
        <v>178</v>
      </c>
      <c r="D38" s="12">
        <v>1579</v>
      </c>
      <c r="E38" s="12">
        <v>250</v>
      </c>
      <c r="F38" s="12">
        <v>1136</v>
      </c>
      <c r="G38" s="12">
        <f t="shared" si="2"/>
        <v>2272</v>
      </c>
      <c r="H38" s="12">
        <f t="shared" si="5"/>
        <v>858.8</v>
      </c>
      <c r="I38" s="12">
        <f t="shared" si="6"/>
        <v>1261</v>
      </c>
      <c r="J38" s="12"/>
      <c r="K38" s="12"/>
      <c r="L38" s="13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3" t="s">
        <v>32</v>
      </c>
      <c r="B39" s="12">
        <v>357</v>
      </c>
      <c r="C39" s="12">
        <v>295</v>
      </c>
      <c r="D39" s="12">
        <v>270</v>
      </c>
      <c r="E39" s="12">
        <v>239</v>
      </c>
      <c r="F39" s="12">
        <v>97</v>
      </c>
      <c r="G39" s="12">
        <f t="shared" si="2"/>
        <v>194</v>
      </c>
      <c r="H39" s="12">
        <f t="shared" si="5"/>
        <v>271</v>
      </c>
      <c r="I39" s="12">
        <f t="shared" si="6"/>
        <v>216.5</v>
      </c>
      <c r="J39" s="12"/>
      <c r="K39" s="12"/>
      <c r="L39" s="1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3" t="s">
        <v>33</v>
      </c>
      <c r="B40" s="12">
        <v>564</v>
      </c>
      <c r="C40" s="12">
        <v>391</v>
      </c>
      <c r="D40" s="12">
        <v>271</v>
      </c>
      <c r="E40" s="12">
        <v>235</v>
      </c>
      <c r="F40" s="12">
        <v>137</v>
      </c>
      <c r="G40" s="12">
        <f t="shared" si="2"/>
        <v>274</v>
      </c>
      <c r="H40" s="12">
        <f t="shared" si="5"/>
        <v>347</v>
      </c>
      <c r="I40" s="12">
        <f t="shared" si="6"/>
        <v>254.5</v>
      </c>
      <c r="J40" s="12"/>
      <c r="K40" s="12"/>
      <c r="L40" s="1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3" t="s">
        <v>34</v>
      </c>
      <c r="B41" s="12">
        <v>325</v>
      </c>
      <c r="C41" s="12">
        <v>366</v>
      </c>
      <c r="D41" s="12">
        <v>455</v>
      </c>
      <c r="E41" s="12">
        <v>478</v>
      </c>
      <c r="F41" s="12">
        <v>266</v>
      </c>
      <c r="G41" s="12">
        <f t="shared" si="2"/>
        <v>532</v>
      </c>
      <c r="H41" s="12">
        <f t="shared" si="5"/>
        <v>431.2</v>
      </c>
      <c r="I41" s="12">
        <f t="shared" si="6"/>
        <v>505</v>
      </c>
      <c r="J41" s="12"/>
      <c r="K41" s="12"/>
      <c r="L41" s="13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3" t="s">
        <v>35</v>
      </c>
      <c r="B42" s="12">
        <v>0</v>
      </c>
      <c r="C42" s="12">
        <v>12</v>
      </c>
      <c r="D42" s="12">
        <v>0</v>
      </c>
      <c r="E42" s="12">
        <v>37</v>
      </c>
      <c r="F42" s="12">
        <v>18</v>
      </c>
      <c r="G42" s="12">
        <f t="shared" si="2"/>
        <v>36</v>
      </c>
      <c r="H42" s="12">
        <f t="shared" si="5"/>
        <v>17</v>
      </c>
      <c r="I42" s="12">
        <f t="shared" si="6"/>
        <v>36.5</v>
      </c>
      <c r="J42" s="12"/>
      <c r="K42" s="12"/>
      <c r="L42" s="13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3" t="s">
        <v>49</v>
      </c>
      <c r="B43" s="12">
        <v>27</v>
      </c>
      <c r="C43" s="12">
        <v>60</v>
      </c>
      <c r="D43" s="12">
        <v>41</v>
      </c>
      <c r="E43" s="12">
        <v>33</v>
      </c>
      <c r="F43" s="12">
        <v>23</v>
      </c>
      <c r="G43" s="12"/>
      <c r="H43" s="12"/>
      <c r="I43" s="12"/>
      <c r="J43" s="12"/>
      <c r="K43" s="12"/>
      <c r="L43" s="13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3" t="s">
        <v>50</v>
      </c>
      <c r="B44" s="12">
        <v>3022</v>
      </c>
      <c r="C44" s="12">
        <v>3018</v>
      </c>
      <c r="D44" s="12">
        <v>3128</v>
      </c>
      <c r="E44" s="12">
        <v>2883</v>
      </c>
      <c r="F44" s="12">
        <v>1650</v>
      </c>
      <c r="G44" s="12"/>
      <c r="H44" s="12"/>
      <c r="I44" s="12"/>
      <c r="J44" s="12"/>
      <c r="K44" s="12"/>
      <c r="L44" s="13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3" t="s">
        <v>51</v>
      </c>
      <c r="B45" s="12">
        <v>0</v>
      </c>
      <c r="C45" s="12">
        <v>324</v>
      </c>
      <c r="D45" s="12">
        <v>422</v>
      </c>
      <c r="E45" s="12">
        <v>235</v>
      </c>
      <c r="F45" s="12">
        <v>166</v>
      </c>
      <c r="G45" s="12"/>
      <c r="H45" s="12"/>
      <c r="I45" s="12"/>
      <c r="J45" s="12"/>
      <c r="K45" s="12"/>
      <c r="L45" s="1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3" t="s">
        <v>52</v>
      </c>
      <c r="B46" s="12">
        <v>77</v>
      </c>
      <c r="C46" s="12">
        <v>108</v>
      </c>
      <c r="D46" s="12">
        <v>128</v>
      </c>
      <c r="E46" s="12">
        <v>169</v>
      </c>
      <c r="F46" s="12">
        <v>97</v>
      </c>
      <c r="G46" s="12">
        <f t="shared" si="2"/>
        <v>194</v>
      </c>
      <c r="H46" s="12">
        <f t="shared" si="5"/>
        <v>135.2</v>
      </c>
      <c r="I46" s="12">
        <f t="shared" si="6"/>
        <v>181.5</v>
      </c>
      <c r="J46" s="12"/>
      <c r="K46" s="12"/>
      <c r="L46" s="1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3" t="s">
        <v>53</v>
      </c>
      <c r="B47" s="12">
        <v>55</v>
      </c>
      <c r="C47" s="12">
        <v>59</v>
      </c>
      <c r="D47" s="12">
        <v>53</v>
      </c>
      <c r="E47" s="12">
        <v>68</v>
      </c>
      <c r="F47" s="12">
        <v>9</v>
      </c>
      <c r="G47" s="12">
        <f t="shared" si="2"/>
        <v>18</v>
      </c>
      <c r="H47" s="12">
        <f t="shared" si="5"/>
        <v>50.6</v>
      </c>
      <c r="I47" s="12">
        <f t="shared" si="6"/>
        <v>43</v>
      </c>
      <c r="J47" s="12"/>
      <c r="K47" s="12"/>
      <c r="L47" s="1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3" t="s">
        <v>54</v>
      </c>
      <c r="B48" s="12">
        <v>0</v>
      </c>
      <c r="C48" s="12">
        <v>133</v>
      </c>
      <c r="D48" s="12">
        <v>592</v>
      </c>
      <c r="E48" s="12">
        <v>250</v>
      </c>
      <c r="F48" s="12">
        <v>253</v>
      </c>
      <c r="G48" s="12">
        <f t="shared" si="2"/>
        <v>506</v>
      </c>
      <c r="H48" s="12">
        <f t="shared" si="5"/>
        <v>296.2</v>
      </c>
      <c r="I48" s="12">
        <f t="shared" si="6"/>
        <v>378</v>
      </c>
      <c r="J48" s="12"/>
      <c r="K48" s="12"/>
      <c r="L48" s="13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15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3" t="s">
        <v>57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3">
        <f>SUM(L8:L48)</f>
        <v>4.534919191919192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15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15"/>
      <c r="B52" s="16" t="s">
        <v>36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15"/>
      <c r="B53" s="16" t="s">
        <v>42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1" t="s">
        <v>58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3" t="s">
        <v>29</v>
      </c>
      <c r="B56" s="12"/>
      <c r="C56" s="12"/>
      <c r="D56" s="12"/>
      <c r="E56" s="12">
        <v>1</v>
      </c>
      <c r="F56" s="12">
        <v>0</v>
      </c>
      <c r="G56" s="12">
        <f>PRODUCT(F56,2)</f>
        <v>0</v>
      </c>
      <c r="H56" s="12">
        <f>AVERAGE(B56,C56,D56,E56,G56)</f>
        <v>0.5</v>
      </c>
      <c r="I56" s="12">
        <f>AVERAGE(E56,G56)</f>
        <v>0.5</v>
      </c>
      <c r="J56" s="12">
        <v>44</v>
      </c>
      <c r="K56" s="12">
        <f>POWER(J56,-1)</f>
        <v>0.022727272727272728</v>
      </c>
      <c r="L56" s="13">
        <f>PRODUCT(I56,K56)</f>
        <v>0.011363636363636364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3" t="s">
        <v>59</v>
      </c>
      <c r="B57" s="12"/>
      <c r="C57" s="12">
        <v>3</v>
      </c>
      <c r="D57" s="12">
        <v>4</v>
      </c>
      <c r="E57" s="12">
        <v>63</v>
      </c>
      <c r="F57" s="12">
        <v>11</v>
      </c>
      <c r="G57" s="12">
        <f>PRODUCT(F57,2)</f>
        <v>22</v>
      </c>
      <c r="H57" s="12">
        <f>AVERAGE(B57,C57,D57,E57,G57)</f>
        <v>23</v>
      </c>
      <c r="I57" s="12">
        <f>AVERAGE(E57,G57)</f>
        <v>42.5</v>
      </c>
      <c r="J57" s="12">
        <v>110</v>
      </c>
      <c r="K57" s="12">
        <f>POWER(J57,-1)</f>
        <v>0.00909090909090909</v>
      </c>
      <c r="L57" s="13">
        <f>PRODUCT(I57,K57)</f>
        <v>0.38636363636363635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3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3" t="s">
        <v>60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3">
        <f>SUM(L50:L58)</f>
        <v>4.932646464646465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2002-07-24T18:50:00Z</cp:lastPrinted>
  <dcterms:created xsi:type="dcterms:W3CDTF">2002-07-04T12:53:46Z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